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LP\2022_VEŘEJNÉ_ZAKÁZKY\2022_NADLIMITNI_VZ\2022_SLUZBY\OMBAI_OR_sprava_objektu_WC\OLP_pracovni\"/>
    </mc:Choice>
  </mc:AlternateContent>
  <xr:revisionPtr revIDLastSave="0" documentId="13_ncr:1_{77FF35A0-7000-46C2-9023-526630AB8997}" xr6:coauthVersionLast="36" xr6:coauthVersionMax="36" xr10:uidLastSave="{00000000-0000-0000-0000-000000000000}"/>
  <bookViews>
    <workbookView xWindow="0" yWindow="0" windowWidth="14376" windowHeight="3984" xr2:uid="{00000000-000D-0000-FFFF-FFFF00000000}"/>
  </bookViews>
  <sheets>
    <sheet name="Kalkulace" sheetId="1" r:id="rId1"/>
  </sheets>
  <calcPr calcId="191029"/>
</workbook>
</file>

<file path=xl/calcChain.xml><?xml version="1.0" encoding="utf-8"?>
<calcChain xmlns="http://schemas.openxmlformats.org/spreadsheetml/2006/main">
  <c r="D17" i="1" l="1"/>
  <c r="F17" i="1" s="1"/>
  <c r="G17" i="1" s="1"/>
  <c r="D16" i="1"/>
  <c r="F16" i="1" s="1"/>
  <c r="G16" i="1" s="1"/>
  <c r="D14" i="1"/>
  <c r="F14" i="1"/>
  <c r="G14" i="1" s="1"/>
  <c r="D13" i="1"/>
  <c r="F13" i="1" s="1"/>
  <c r="G13" i="1" s="1"/>
  <c r="D12" i="1"/>
  <c r="F12" i="1" s="1"/>
  <c r="G12" i="1" s="1"/>
  <c r="F11" i="1"/>
  <c r="G11" i="1" s="1"/>
  <c r="D11" i="1"/>
  <c r="G19" i="1" l="1"/>
  <c r="G21" i="1" s="1"/>
  <c r="G20" i="1" l="1"/>
  <c r="G22" i="1" s="1"/>
  <c r="G6" i="1" s="1"/>
  <c r="G8" i="1" s="1"/>
  <c r="G7" i="1" l="1"/>
</calcChain>
</file>

<file path=xl/sharedStrings.xml><?xml version="1.0" encoding="utf-8"?>
<sst xmlns="http://schemas.openxmlformats.org/spreadsheetml/2006/main" count="33" uniqueCount="32">
  <si>
    <t>počet odpracovaných hodin/měsíc při průměru 30,4 dní/měsíc</t>
  </si>
  <si>
    <t>náklad na zaměstnance/hod. celkem včetně zákoných odvodů</t>
  </si>
  <si>
    <t>náklad na zaměstnance celkem včetně zákoných odvodů</t>
  </si>
  <si>
    <t>CELKEM  měsíc</t>
  </si>
  <si>
    <t>Přímé náklady celkem</t>
  </si>
  <si>
    <t xml:space="preserve"> Údržba venkovních prostor KD Mlejn (zimní úklid, letní úklid nečistot, 
opravy venkovních prostor)</t>
  </si>
  <si>
    <r>
      <t xml:space="preserve">Režie (např. telefony, počítače, frézy na úklid sněhu a letní předepsané zametání hřišť) včetně povinného pojištění odpovědnosti, 
</t>
    </r>
    <r>
      <rPr>
        <b/>
        <sz val="10"/>
        <rFont val="Calibri"/>
        <family val="2"/>
        <charset val="238"/>
      </rPr>
      <t>v procentech z přímých nákladů</t>
    </r>
  </si>
  <si>
    <r>
      <t xml:space="preserve">Rozpočtovaný zisk </t>
    </r>
    <r>
      <rPr>
        <b/>
        <sz val="10"/>
        <rFont val="Calibri"/>
        <family val="2"/>
        <charset val="238"/>
      </rPr>
      <t>dodavatele před zdaněním, 
v procentech z přímých nákladů</t>
    </r>
  </si>
  <si>
    <t>počet odpraco-vaných hodin/den</t>
  </si>
  <si>
    <t>počet zaměst-nanců</t>
  </si>
  <si>
    <t>A. odpovědný manažer správy a provozu (klíčový pracovník 1, jen prac. dny)</t>
  </si>
  <si>
    <t xml:space="preserve">B. provozní pracovníci velínu recepce a správy technologických zařízení 
KD Mlejn,  7 dní v týdnu v době od 07 hod. do 24 hod. </t>
  </si>
  <si>
    <t>B. zajištění havarijní pohotovosti pracovníky velínu KD Mlejn 
7 dní v týdnu v době od 24 hod. do 07 hod.</t>
  </si>
  <si>
    <t xml:space="preserve">C.  správa veřejných WC, zajištění provozu  a nepřetržitého úklidu 
7 dní v týdnu v době od 09 do 22 hod. </t>
  </si>
  <si>
    <t xml:space="preserve"> D. zajištění provozu sportovišť dle určených činností 7 dní v týdnu 
v době od 09 do 20 hod.</t>
  </si>
  <si>
    <t>KD Mlejn - hygienické a úklidové prostředky, včetně dodávky na místo</t>
  </si>
  <si>
    <t>Odměna správce měsíční bez DPH</t>
  </si>
  <si>
    <t>Odměna správce roční bez DPH</t>
  </si>
  <si>
    <t>Odměna správce za dobu 48 měsíců bez DPH</t>
  </si>
  <si>
    <t>Podrobná kalkulace nabídkové ceny</t>
  </si>
  <si>
    <t>Odměna správce celkem</t>
  </si>
  <si>
    <t>Výkon správy objektů, sportovních zařízení a veřejných WC a zajištění služeb facility managementu</t>
  </si>
  <si>
    <t>Legenda</t>
  </si>
  <si>
    <t>takto označené buňky vyplní účastníků zadávacího řízení</t>
  </si>
  <si>
    <t>……………………………................................................…….…………</t>
  </si>
  <si>
    <t>vlastnoruční podpis osoby oprávněné jednat jménem či za účastníka zadávacího řízení</t>
  </si>
  <si>
    <t>takto označená buňka bude předmětem hodnocení</t>
  </si>
  <si>
    <t>Údaj stanovený zadavatelem - který vychází z údajů za podleních 24 měsíců</t>
  </si>
  <si>
    <t>Datum:</t>
  </si>
  <si>
    <t>Příloha č. 6 ZD</t>
  </si>
  <si>
    <t>Skladba  nabídkové ceny - Kalkulace</t>
  </si>
  <si>
    <t>Veřejné WC - hygienické  a úklidové prostředky, vč. dodávky na místo a likvidace odpadů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</si>
</sst>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CC"/>
      <name val="Calibri"/>
      <family val="2"/>
      <charset val="238"/>
      <scheme val="minor"/>
    </font>
    <font>
      <b/>
      <sz val="8"/>
      <name val="Calibri"/>
      <family val="2"/>
      <charset val="238"/>
    </font>
    <font>
      <i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Protection="1"/>
    <xf numFmtId="0" fontId="5" fillId="0" borderId="5" xfId="0" applyFont="1" applyBorder="1" applyProtection="1"/>
    <xf numFmtId="0" fontId="0" fillId="0" borderId="8" xfId="0" applyBorder="1" applyProtection="1"/>
    <xf numFmtId="164" fontId="4" fillId="0" borderId="8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5" fillId="0" borderId="5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Protection="1"/>
    <xf numFmtId="3" fontId="6" fillId="2" borderId="8" xfId="0" applyNumberFormat="1" applyFont="1" applyFill="1" applyBorder="1" applyAlignment="1" applyProtection="1">
      <alignment horizontal="center"/>
    </xf>
    <xf numFmtId="0" fontId="0" fillId="2" borderId="9" xfId="0" applyFill="1" applyBorder="1" applyProtection="1"/>
    <xf numFmtId="0" fontId="0" fillId="0" borderId="0" xfId="0" applyAlignment="1" applyProtection="1">
      <alignment horizontal="center"/>
    </xf>
    <xf numFmtId="0" fontId="7" fillId="0" borderId="12" xfId="0" applyFont="1" applyBorder="1" applyAlignment="1" applyProtection="1">
      <alignment horizontal="center" wrapText="1"/>
    </xf>
    <xf numFmtId="0" fontId="8" fillId="0" borderId="13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8" fillId="0" borderId="15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 wrapText="1"/>
    </xf>
    <xf numFmtId="3" fontId="8" fillId="2" borderId="18" xfId="0" applyNumberFormat="1" applyFont="1" applyFill="1" applyBorder="1" applyAlignment="1" applyProtection="1">
      <alignment horizontal="center" wrapText="1"/>
    </xf>
    <xf numFmtId="3" fontId="8" fillId="2" borderId="22" xfId="0" applyNumberFormat="1" applyFont="1" applyFill="1" applyBorder="1" applyAlignment="1" applyProtection="1">
      <alignment horizontal="center" wrapText="1"/>
    </xf>
    <xf numFmtId="3" fontId="8" fillId="2" borderId="10" xfId="0" applyNumberFormat="1" applyFont="1" applyFill="1" applyBorder="1" applyAlignment="1" applyProtection="1">
      <alignment horizontal="center" wrapText="1"/>
    </xf>
    <xf numFmtId="3" fontId="8" fillId="2" borderId="29" xfId="0" applyNumberFormat="1" applyFont="1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vertical="center"/>
    </xf>
    <xf numFmtId="3" fontId="8" fillId="2" borderId="30" xfId="0" applyNumberFormat="1" applyFont="1" applyFill="1" applyBorder="1" applyAlignment="1" applyProtection="1">
      <alignment horizontal="center" wrapText="1"/>
    </xf>
    <xf numFmtId="0" fontId="10" fillId="2" borderId="11" xfId="0" applyFont="1" applyFill="1" applyBorder="1" applyProtection="1"/>
    <xf numFmtId="3" fontId="9" fillId="2" borderId="10" xfId="0" applyNumberFormat="1" applyFont="1" applyFill="1" applyBorder="1" applyAlignment="1" applyProtection="1">
      <alignment horizontal="center" wrapText="1"/>
    </xf>
    <xf numFmtId="3" fontId="9" fillId="0" borderId="30" xfId="0" applyNumberFormat="1" applyFont="1" applyFill="1" applyBorder="1" applyAlignment="1" applyProtection="1">
      <alignment horizontal="center" wrapText="1"/>
    </xf>
    <xf numFmtId="0" fontId="0" fillId="2" borderId="23" xfId="0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4" borderId="35" xfId="0" applyFont="1" applyFill="1" applyBorder="1" applyAlignment="1" applyProtection="1">
      <alignment vertical="center"/>
    </xf>
    <xf numFmtId="0" fontId="1" fillId="4" borderId="0" xfId="0" applyFont="1" applyFill="1" applyAlignment="1" applyProtection="1">
      <protection locked="0"/>
    </xf>
    <xf numFmtId="164" fontId="5" fillId="5" borderId="11" xfId="0" applyNumberFormat="1" applyFont="1" applyFill="1" applyBorder="1" applyAlignment="1" applyProtection="1">
      <alignment horizontal="center"/>
    </xf>
    <xf numFmtId="0" fontId="0" fillId="5" borderId="35" xfId="0" applyFill="1" applyBorder="1" applyProtection="1"/>
    <xf numFmtId="164" fontId="6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7" xfId="0" applyNumberFormat="1" applyFont="1" applyBorder="1" applyAlignment="1" applyProtection="1">
      <alignment horizontal="center" vertical="center" wrapText="1"/>
    </xf>
    <xf numFmtId="164" fontId="6" fillId="0" borderId="15" xfId="0" applyNumberFormat="1" applyFont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/>
    </xf>
    <xf numFmtId="2" fontId="0" fillId="2" borderId="2" xfId="0" applyNumberFormat="1" applyFont="1" applyFill="1" applyBorder="1" applyAlignment="1" applyProtection="1">
      <alignment horizontal="center" vertical="center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20" xfId="0" applyNumberFormat="1" applyFont="1" applyFill="1" applyBorder="1" applyAlignment="1" applyProtection="1">
      <alignment horizontal="center" vertical="center"/>
    </xf>
    <xf numFmtId="164" fontId="6" fillId="2" borderId="21" xfId="0" applyNumberFormat="1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2" fontId="0" fillId="2" borderId="3" xfId="0" applyNumberFormat="1" applyFont="1" applyFill="1" applyBorder="1" applyAlignment="1" applyProtection="1">
      <alignment horizontal="center" vertical="center"/>
    </xf>
    <xf numFmtId="164" fontId="2" fillId="4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25" xfId="0" applyNumberFormat="1" applyFont="1" applyFill="1" applyBorder="1" applyAlignment="1" applyProtection="1">
      <alignment horizontal="center" vertical="center"/>
    </xf>
    <xf numFmtId="164" fontId="6" fillId="2" borderId="26" xfId="0" applyNumberFormat="1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2" fontId="0" fillId="2" borderId="4" xfId="0" applyNumberFormat="1" applyFont="1" applyFill="1" applyBorder="1" applyAlignment="1" applyProtection="1">
      <alignment horizontal="center" vertical="center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28" xfId="0" applyNumberFormat="1" applyFont="1" applyFill="1" applyBorder="1" applyAlignment="1" applyProtection="1">
      <alignment horizontal="center" vertical="center"/>
    </xf>
    <xf numFmtId="164" fontId="6" fillId="2" borderId="5" xfId="0" applyNumberFormat="1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2" fontId="0" fillId="2" borderId="32" xfId="0" applyNumberFormat="1" applyFont="1" applyFill="1" applyBorder="1" applyAlignment="1" applyProtection="1">
      <alignment horizontal="center" vertical="center"/>
    </xf>
    <xf numFmtId="164" fontId="2" fillId="4" borderId="32" xfId="0" applyNumberFormat="1" applyFont="1" applyFill="1" applyBorder="1" applyAlignment="1" applyProtection="1">
      <alignment horizontal="center" vertical="center"/>
      <protection locked="0"/>
    </xf>
    <xf numFmtId="164" fontId="2" fillId="2" borderId="33" xfId="0" applyNumberFormat="1" applyFont="1" applyFill="1" applyBorder="1" applyAlignment="1" applyProtection="1">
      <alignment horizontal="center" vertical="center"/>
    </xf>
    <xf numFmtId="164" fontId="6" fillId="2" borderId="11" xfId="0" applyNumberFormat="1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</xf>
    <xf numFmtId="2" fontId="0" fillId="3" borderId="4" xfId="0" applyNumberFormat="1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164" fontId="2" fillId="3" borderId="28" xfId="0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9" fontId="0" fillId="3" borderId="27" xfId="0" applyNumberFormat="1" applyFill="1" applyBorder="1" applyAlignment="1" applyProtection="1">
      <alignment horizontal="center" vertical="center"/>
    </xf>
    <xf numFmtId="164" fontId="0" fillId="3" borderId="4" xfId="0" applyNumberFormat="1" applyFill="1" applyBorder="1" applyAlignment="1" applyProtection="1">
      <alignment horizontal="center" vertical="center"/>
    </xf>
    <xf numFmtId="164" fontId="0" fillId="3" borderId="28" xfId="0" applyNumberFormat="1" applyFill="1" applyBorder="1" applyAlignment="1" applyProtection="1">
      <alignment horizontal="center" vertical="center"/>
    </xf>
    <xf numFmtId="165" fontId="2" fillId="4" borderId="23" xfId="0" applyNumberFormat="1" applyFont="1" applyFill="1" applyBorder="1" applyAlignment="1" applyProtection="1">
      <alignment horizontal="center" vertical="center"/>
      <protection locked="0"/>
    </xf>
    <xf numFmtId="9" fontId="0" fillId="3" borderId="31" xfId="0" applyNumberForma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vertical="center"/>
    </xf>
    <xf numFmtId="0" fontId="0" fillId="3" borderId="33" xfId="0" applyFill="1" applyBorder="1" applyAlignment="1" applyProtection="1">
      <alignment vertical="center"/>
    </xf>
    <xf numFmtId="164" fontId="6" fillId="0" borderId="11" xfId="0" applyNumberFormat="1" applyFont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4" fillId="4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44450</xdr:rowOff>
    </xdr:from>
    <xdr:to>
      <xdr:col>0</xdr:col>
      <xdr:colOff>387350</xdr:colOff>
      <xdr:row>1</xdr:row>
      <xdr:rowOff>267311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F025620D-4C93-4CC3-8BE2-EF72CE3D4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" y="44450"/>
          <a:ext cx="381000" cy="407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0"/>
  <sheetViews>
    <sheetView tabSelected="1" zoomScale="90" zoomScaleNormal="90" workbookViewId="0">
      <selection activeCell="B26" sqref="B26"/>
    </sheetView>
  </sheetViews>
  <sheetFormatPr defaultColWidth="9.21875" defaultRowHeight="14.4" x14ac:dyDescent="0.3"/>
  <cols>
    <col min="1" max="1" width="60.77734375" style="1" customWidth="1"/>
    <col min="2" max="6" width="15.88671875" style="1" customWidth="1"/>
    <col min="7" max="7" width="20.21875" style="10" customWidth="1"/>
    <col min="8" max="16384" width="9.21875" style="1"/>
  </cols>
  <sheetData>
    <row r="2" spans="1:7" ht="24.45" customHeight="1" x14ac:dyDescent="0.3">
      <c r="A2" s="78" t="s">
        <v>21</v>
      </c>
      <c r="B2" s="78"/>
      <c r="C2" s="78"/>
      <c r="D2" s="78"/>
      <c r="E2" s="78"/>
      <c r="F2" s="78"/>
      <c r="G2" s="78"/>
    </row>
    <row r="3" spans="1:7" ht="22.95" customHeight="1" x14ac:dyDescent="0.3">
      <c r="A3" s="79" t="s">
        <v>29</v>
      </c>
      <c r="B3" s="79"/>
      <c r="C3" s="79"/>
      <c r="D3" s="79"/>
      <c r="E3" s="79"/>
      <c r="F3" s="79"/>
      <c r="G3" s="79"/>
    </row>
    <row r="4" spans="1:7" ht="28.8" x14ac:dyDescent="0.3">
      <c r="A4" s="88" t="s">
        <v>30</v>
      </c>
      <c r="B4" s="88"/>
      <c r="C4" s="88"/>
      <c r="D4" s="88"/>
      <c r="E4" s="88"/>
      <c r="F4" s="88"/>
      <c r="G4" s="88"/>
    </row>
    <row r="5" spans="1:7" ht="15" thickBot="1" x14ac:dyDescent="0.35"/>
    <row r="6" spans="1:7" ht="18.600000000000001" thickBot="1" x14ac:dyDescent="0.4">
      <c r="A6" s="2" t="s">
        <v>16</v>
      </c>
      <c r="B6" s="82"/>
      <c r="C6" s="83"/>
      <c r="D6" s="3"/>
      <c r="E6" s="4"/>
      <c r="F6" s="5"/>
      <c r="G6" s="6">
        <f>G22</f>
        <v>20000</v>
      </c>
    </row>
    <row r="7" spans="1:7" ht="18.600000000000001" thickBot="1" x14ac:dyDescent="0.4">
      <c r="A7" s="2" t="s">
        <v>17</v>
      </c>
      <c r="B7" s="84"/>
      <c r="C7" s="85"/>
      <c r="D7" s="3"/>
      <c r="E7" s="4"/>
      <c r="F7" s="7"/>
      <c r="G7" s="6">
        <f>G6*12</f>
        <v>240000</v>
      </c>
    </row>
    <row r="8" spans="1:7" ht="18.600000000000001" thickBot="1" x14ac:dyDescent="0.4">
      <c r="A8" s="2" t="s">
        <v>18</v>
      </c>
      <c r="B8" s="84"/>
      <c r="C8" s="85"/>
      <c r="D8" s="3"/>
      <c r="E8" s="8"/>
      <c r="F8" s="9"/>
      <c r="G8" s="31">
        <f>G6*48</f>
        <v>960000</v>
      </c>
    </row>
    <row r="9" spans="1:7" ht="15" thickBot="1" x14ac:dyDescent="0.35">
      <c r="A9" s="10"/>
    </row>
    <row r="10" spans="1:7" ht="70.8" thickBot="1" x14ac:dyDescent="0.45">
      <c r="A10" s="11" t="s">
        <v>19</v>
      </c>
      <c r="B10" s="12" t="s">
        <v>9</v>
      </c>
      <c r="C10" s="13" t="s">
        <v>8</v>
      </c>
      <c r="D10" s="13" t="s">
        <v>0</v>
      </c>
      <c r="E10" s="14" t="s">
        <v>1</v>
      </c>
      <c r="F10" s="14" t="s">
        <v>2</v>
      </c>
      <c r="G10" s="15" t="s">
        <v>3</v>
      </c>
    </row>
    <row r="11" spans="1:7" ht="23.55" customHeight="1" thickBot="1" x14ac:dyDescent="0.35">
      <c r="A11" s="16" t="s">
        <v>10</v>
      </c>
      <c r="B11" s="34">
        <v>1</v>
      </c>
      <c r="C11" s="35">
        <v>8</v>
      </c>
      <c r="D11" s="36">
        <f>C11*21</f>
        <v>168</v>
      </c>
      <c r="E11" s="37"/>
      <c r="F11" s="38">
        <f>E11*D11</f>
        <v>0</v>
      </c>
      <c r="G11" s="39">
        <f>F11</f>
        <v>0</v>
      </c>
    </row>
    <row r="12" spans="1:7" ht="27.6" x14ac:dyDescent="0.3">
      <c r="A12" s="17" t="s">
        <v>11</v>
      </c>
      <c r="B12" s="86">
        <v>3</v>
      </c>
      <c r="C12" s="40">
        <v>17</v>
      </c>
      <c r="D12" s="41">
        <f>C12*30.4</f>
        <v>516.79999999999995</v>
      </c>
      <c r="E12" s="42"/>
      <c r="F12" s="43">
        <f>D12*E12</f>
        <v>0</v>
      </c>
      <c r="G12" s="44">
        <f>F12</f>
        <v>0</v>
      </c>
    </row>
    <row r="13" spans="1:7" ht="28.2" thickBot="1" x14ac:dyDescent="0.35">
      <c r="A13" s="18" t="s">
        <v>12</v>
      </c>
      <c r="B13" s="87"/>
      <c r="C13" s="45">
        <v>7</v>
      </c>
      <c r="D13" s="46">
        <f>C13*30.4</f>
        <v>212.79999999999998</v>
      </c>
      <c r="E13" s="47"/>
      <c r="F13" s="48">
        <f>D13*E13</f>
        <v>0</v>
      </c>
      <c r="G13" s="49">
        <f>F13</f>
        <v>0</v>
      </c>
    </row>
    <row r="14" spans="1:7" ht="28.2" thickBot="1" x14ac:dyDescent="0.35">
      <c r="A14" s="19" t="s">
        <v>5</v>
      </c>
      <c r="B14" s="21"/>
      <c r="C14" s="50">
        <v>1</v>
      </c>
      <c r="D14" s="51">
        <f>C14*30.4</f>
        <v>30.4</v>
      </c>
      <c r="E14" s="52"/>
      <c r="F14" s="53">
        <f>D14*E14</f>
        <v>0</v>
      </c>
      <c r="G14" s="54">
        <f>F14</f>
        <v>0</v>
      </c>
    </row>
    <row r="15" spans="1:7" ht="20.55" customHeight="1" thickBot="1" x14ac:dyDescent="0.35">
      <c r="A15" s="20" t="s">
        <v>15</v>
      </c>
      <c r="B15" s="89" t="s">
        <v>27</v>
      </c>
      <c r="C15" s="90"/>
      <c r="D15" s="90"/>
      <c r="E15" s="90"/>
      <c r="F15" s="91"/>
      <c r="G15" s="33">
        <v>10000</v>
      </c>
    </row>
    <row r="16" spans="1:7" ht="28.2" thickBot="1" x14ac:dyDescent="0.35">
      <c r="A16" s="19" t="s">
        <v>13</v>
      </c>
      <c r="B16" s="21">
        <v>2</v>
      </c>
      <c r="C16" s="55">
        <v>13</v>
      </c>
      <c r="D16" s="51">
        <f>C16*30.4</f>
        <v>395.2</v>
      </c>
      <c r="E16" s="52"/>
      <c r="F16" s="53">
        <f>D16*E16</f>
        <v>0</v>
      </c>
      <c r="G16" s="54">
        <f>F16</f>
        <v>0</v>
      </c>
    </row>
    <row r="17" spans="1:7" ht="28.2" thickBot="1" x14ac:dyDescent="0.35">
      <c r="A17" s="22" t="s">
        <v>14</v>
      </c>
      <c r="B17" s="26">
        <v>1</v>
      </c>
      <c r="C17" s="56">
        <v>11</v>
      </c>
      <c r="D17" s="57">
        <f>C17*30.4</f>
        <v>334.4</v>
      </c>
      <c r="E17" s="58"/>
      <c r="F17" s="59">
        <f>D17*E17</f>
        <v>0</v>
      </c>
      <c r="G17" s="60">
        <f>F17</f>
        <v>0</v>
      </c>
    </row>
    <row r="18" spans="1:7" ht="28.8" customHeight="1" thickBot="1" x14ac:dyDescent="0.35">
      <c r="A18" s="19" t="s">
        <v>31</v>
      </c>
      <c r="B18" s="89" t="s">
        <v>27</v>
      </c>
      <c r="C18" s="90"/>
      <c r="D18" s="90"/>
      <c r="E18" s="90"/>
      <c r="F18" s="91"/>
      <c r="G18" s="33">
        <v>10000</v>
      </c>
    </row>
    <row r="19" spans="1:7" ht="24" customHeight="1" thickBot="1" x14ac:dyDescent="0.35">
      <c r="A19" s="23" t="s">
        <v>4</v>
      </c>
      <c r="B19" s="61"/>
      <c r="C19" s="62"/>
      <c r="D19" s="63"/>
      <c r="E19" s="64"/>
      <c r="F19" s="65"/>
      <c r="G19" s="54">
        <f>SUM(G11:G18)</f>
        <v>20000</v>
      </c>
    </row>
    <row r="20" spans="1:7" ht="42" thickBot="1" x14ac:dyDescent="0.35">
      <c r="A20" s="24" t="s">
        <v>6</v>
      </c>
      <c r="B20" s="66"/>
      <c r="C20" s="67"/>
      <c r="D20" s="68"/>
      <c r="E20" s="68"/>
      <c r="F20" s="69"/>
      <c r="G20" s="54">
        <f>G19*B20</f>
        <v>0</v>
      </c>
    </row>
    <row r="21" spans="1:7" ht="28.2" thickBot="1" x14ac:dyDescent="0.35">
      <c r="A21" s="25" t="s">
        <v>7</v>
      </c>
      <c r="B21" s="70"/>
      <c r="C21" s="71"/>
      <c r="D21" s="72"/>
      <c r="E21" s="72"/>
      <c r="F21" s="73"/>
      <c r="G21" s="74">
        <f>G19*B21</f>
        <v>0</v>
      </c>
    </row>
    <row r="22" spans="1:7" ht="20.55" customHeight="1" thickBot="1" x14ac:dyDescent="0.35">
      <c r="A22" s="77" t="s">
        <v>20</v>
      </c>
      <c r="B22" s="75"/>
      <c r="C22" s="76"/>
      <c r="D22" s="76"/>
      <c r="E22" s="76"/>
      <c r="F22" s="76"/>
      <c r="G22" s="54">
        <f>SUM(G19:G21)</f>
        <v>20000</v>
      </c>
    </row>
    <row r="24" spans="1:7" x14ac:dyDescent="0.3">
      <c r="B24" s="27" t="s">
        <v>22</v>
      </c>
      <c r="C24" s="28"/>
    </row>
    <row r="25" spans="1:7" ht="15.45" customHeight="1" x14ac:dyDescent="0.3">
      <c r="B25" s="29"/>
      <c r="C25" s="27" t="s">
        <v>23</v>
      </c>
    </row>
    <row r="26" spans="1:7" ht="15.45" customHeight="1" x14ac:dyDescent="0.3">
      <c r="B26" s="32"/>
      <c r="C26" s="27" t="s">
        <v>26</v>
      </c>
    </row>
    <row r="28" spans="1:7" x14ac:dyDescent="0.3">
      <c r="A28" s="30" t="s">
        <v>28</v>
      </c>
    </row>
    <row r="29" spans="1:7" x14ac:dyDescent="0.3">
      <c r="E29" s="80" t="s">
        <v>24</v>
      </c>
      <c r="F29" s="80"/>
      <c r="G29" s="80"/>
    </row>
    <row r="30" spans="1:7" ht="30" customHeight="1" x14ac:dyDescent="0.3">
      <c r="E30" s="81" t="s">
        <v>25</v>
      </c>
      <c r="F30" s="81"/>
      <c r="G30" s="81"/>
    </row>
  </sheetData>
  <sheetProtection selectLockedCells="1"/>
  <mergeCells count="11">
    <mergeCell ref="A2:G2"/>
    <mergeCell ref="A3:G3"/>
    <mergeCell ref="E29:G29"/>
    <mergeCell ref="E30:G30"/>
    <mergeCell ref="B6:C6"/>
    <mergeCell ref="B7:C7"/>
    <mergeCell ref="B8:C8"/>
    <mergeCell ref="B12:B13"/>
    <mergeCell ref="A4:G4"/>
    <mergeCell ref="B15:F15"/>
    <mergeCell ref="B18:F18"/>
  </mergeCells>
  <printOptions horizontalCentered="1" verticalCentered="1"/>
  <pageMargins left="0.31496062992125984" right="0.15748031496062992" top="0.3" bottom="0.39370078740157483" header="0.16" footer="0.31496062992125984"/>
  <pageSetup paperSize="9" scale="7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Kaňák</dc:creator>
  <cp:lastModifiedBy>StlukovaE</cp:lastModifiedBy>
  <cp:lastPrinted>2018-07-10T17:33:32Z</cp:lastPrinted>
  <dcterms:created xsi:type="dcterms:W3CDTF">2018-05-28T06:37:57Z</dcterms:created>
  <dcterms:modified xsi:type="dcterms:W3CDTF">2022-05-30T08:15:58Z</dcterms:modified>
</cp:coreProperties>
</file>